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epzim\eptric_website\"/>
    </mc:Choice>
  </mc:AlternateContent>
  <bookViews>
    <workbookView xWindow="0" yWindow="0" windowWidth="15345" windowHeight="3510"/>
  </bookViews>
  <sheets>
    <sheet name="Summary" sheetId="4" r:id="rId1"/>
    <sheet name="EliminateStabilisers" sheetId="2" r:id="rId2"/>
    <sheet name="Inverter" sheetId="3" r:id="rId3"/>
    <sheet name="Maintenance" sheetId="1"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3" l="1"/>
  <c r="C7" i="3" l="1"/>
  <c r="C14" i="4" s="1"/>
  <c r="C7" i="2"/>
  <c r="C13" i="4" s="1"/>
  <c r="C5" i="2"/>
  <c r="I23" i="1"/>
  <c r="I22" i="1"/>
  <c r="I21" i="1"/>
  <c r="I20" i="1"/>
  <c r="I19" i="1"/>
  <c r="I18" i="1"/>
  <c r="I17" i="1"/>
  <c r="I16" i="1"/>
  <c r="I15" i="1"/>
  <c r="I14" i="1"/>
  <c r="I13" i="1"/>
  <c r="I12" i="1"/>
  <c r="I11" i="1"/>
  <c r="I10" i="1"/>
  <c r="I9" i="1"/>
  <c r="I8" i="1"/>
  <c r="I7" i="1"/>
  <c r="I6" i="1"/>
  <c r="I5" i="1"/>
  <c r="I4" i="1"/>
  <c r="I31" i="1" s="1"/>
  <c r="C15" i="4" s="1"/>
  <c r="C17" i="4" l="1"/>
</calcChain>
</file>

<file path=xl/sharedStrings.xml><?xml version="1.0" encoding="utf-8"?>
<sst xmlns="http://schemas.openxmlformats.org/spreadsheetml/2006/main" count="87" uniqueCount="68">
  <si>
    <t>Led tube lights</t>
  </si>
  <si>
    <t>Led bulbs</t>
  </si>
  <si>
    <t>Regular fans</t>
  </si>
  <si>
    <t>BLDC fans</t>
  </si>
  <si>
    <t>Washing Machine</t>
  </si>
  <si>
    <t>Grinder</t>
  </si>
  <si>
    <t>Mixer</t>
  </si>
  <si>
    <t>AC</t>
  </si>
  <si>
    <t>TV</t>
  </si>
  <si>
    <t>Fridge</t>
  </si>
  <si>
    <t>Iron Box</t>
  </si>
  <si>
    <t>Induction Cooker</t>
  </si>
  <si>
    <t>OTG</t>
  </si>
  <si>
    <t>Microwave</t>
  </si>
  <si>
    <t>Kettle</t>
  </si>
  <si>
    <t>Dishwasher</t>
  </si>
  <si>
    <t>Vacuum Cleaner</t>
  </si>
  <si>
    <t>Rice Cooker</t>
  </si>
  <si>
    <t>Water pump</t>
  </si>
  <si>
    <t>Chandelier</t>
  </si>
  <si>
    <t>Labour</t>
  </si>
  <si>
    <t>Number of Stabilisers</t>
  </si>
  <si>
    <t>W</t>
  </si>
  <si>
    <t>Hrs</t>
  </si>
  <si>
    <t>%</t>
  </si>
  <si>
    <t>units</t>
  </si>
  <si>
    <t>Water Heater</t>
  </si>
  <si>
    <t>Pressure pump</t>
  </si>
  <si>
    <t>Automation panel switches</t>
  </si>
  <si>
    <t>Inverter (offline)</t>
  </si>
  <si>
    <t>EV charger</t>
  </si>
  <si>
    <t>Grid tied inverter</t>
  </si>
  <si>
    <t>Parts</t>
  </si>
  <si>
    <t>Typical Repair &amp; Replacement cost (Rs)</t>
  </si>
  <si>
    <t>Calculated yearly saving (Rs)</t>
  </si>
  <si>
    <t>Refer 'Note 2' below</t>
  </si>
  <si>
    <t>Refer 'Note 3' below</t>
  </si>
  <si>
    <t>Refer 'Note 4' below</t>
  </si>
  <si>
    <t>Reserved for user</t>
  </si>
  <si>
    <t>Appliance name</t>
  </si>
  <si>
    <t>Typical Appliance Cost (Rs)</t>
  </si>
  <si>
    <t>Number of Appliances in the home</t>
  </si>
  <si>
    <t>Typical appliance Life without APS (years)</t>
  </si>
  <si>
    <r>
      <rPr>
        <b/>
        <sz val="11"/>
        <color theme="1"/>
        <rFont val="Calibri"/>
        <family val="2"/>
        <scheme val="minor"/>
      </rPr>
      <t>Note 2</t>
    </r>
    <r>
      <rPr>
        <sz val="11"/>
        <color theme="1"/>
        <rFont val="Calibri"/>
        <family val="2"/>
        <scheme val="minor"/>
      </rPr>
      <t>: The percentage increase in life is deliberately  kept low here because the appliance is assumed to be protected by stabilizer. However, note that stabilisers do not usually protect the appliance from surge and floating neutral(double phase) fault</t>
    </r>
  </si>
  <si>
    <r>
      <rPr>
        <b/>
        <sz val="11"/>
        <color theme="1"/>
        <rFont val="Calibri"/>
        <family val="2"/>
        <scheme val="minor"/>
      </rPr>
      <t>Note 4</t>
    </r>
    <r>
      <rPr>
        <sz val="11"/>
        <color theme="1"/>
        <rFont val="Calibri"/>
        <family val="2"/>
        <scheme val="minor"/>
      </rPr>
      <t>: The appliances with high power coils do not easily get damaged by voltage variations. Hence the impact of installing APS is negligible</t>
    </r>
  </si>
  <si>
    <t>Power consumption per stabiliser</t>
  </si>
  <si>
    <t>Average stabiliser on time per day</t>
  </si>
  <si>
    <t>Energy consumed by stabilisers in a year</t>
  </si>
  <si>
    <t>Rough down time per day</t>
  </si>
  <si>
    <t>Rough efficiency of the inverter</t>
  </si>
  <si>
    <t>Energy Lost yearly due to inverter charging &amp; discharging</t>
  </si>
  <si>
    <t>Inverter charging power</t>
  </si>
  <si>
    <t>Total yearly saving in Maintenance</t>
  </si>
  <si>
    <t>Total yearly saving by eliminating stabilisers</t>
  </si>
  <si>
    <t>Total yearly saving by reducing inverter usage</t>
  </si>
  <si>
    <t>per unit</t>
  </si>
  <si>
    <t>Electricity slab of the user (Rs)</t>
  </si>
  <si>
    <t xml:space="preserve"> Rs</t>
  </si>
  <si>
    <t>Rs</t>
  </si>
  <si>
    <t>Total yearly saving using APS</t>
  </si>
  <si>
    <t>Note: Assuming an 2000W inverter that is capable of charging at 500W</t>
  </si>
  <si>
    <t>Note: Assuming a recharging time that is thrice the down time. This is a good approximation in most cases</t>
  </si>
  <si>
    <r>
      <rPr>
        <b/>
        <sz val="11"/>
        <color theme="1"/>
        <rFont val="Calibri"/>
        <family val="2"/>
        <scheme val="minor"/>
      </rPr>
      <t>Note 1</t>
    </r>
    <r>
      <rPr>
        <sz val="11"/>
        <color theme="1"/>
        <rFont val="Calibri"/>
        <family val="2"/>
        <scheme val="minor"/>
      </rPr>
      <t>: APS protects your appliances from regular voltage variations, surges and neutral loose contacts (aka double phase fault). It is nearly impossible to get the actual measured values due to the wide variability in the appliances. Also the power supply behaviour varies from location to location. The values are reasonable estimations based on our experience and based on the feedback from our existing customers. We tried to be conservative in the estimations.</t>
    </r>
  </si>
  <si>
    <r>
      <rPr>
        <b/>
        <sz val="11"/>
        <color theme="1"/>
        <rFont val="Calibri"/>
        <family val="2"/>
        <scheme val="minor"/>
      </rPr>
      <t>Note 3</t>
    </r>
    <r>
      <rPr>
        <sz val="11"/>
        <color theme="1"/>
        <rFont val="Calibri"/>
        <family val="2"/>
        <scheme val="minor"/>
      </rPr>
      <t>: These rows are reserved for any new appliance that the user likes to add to the list.</t>
    </r>
  </si>
  <si>
    <t>Estimated increase in Life with APS (%) (Refer Note 1)</t>
  </si>
  <si>
    <r>
      <rPr>
        <b/>
        <sz val="11"/>
        <color theme="1"/>
        <rFont val="Calibri"/>
        <family val="2"/>
        <scheme val="minor"/>
      </rPr>
      <t>How to use this excel sheet?</t>
    </r>
    <r>
      <rPr>
        <sz val="11"/>
        <color theme="1"/>
        <rFont val="Calibri"/>
        <family val="2"/>
        <scheme val="minor"/>
      </rPr>
      <t xml:space="preserve">
The purpose of this excel sheet is to estimate an approximate yearly cost saving in your building. There are separate tabs for each cost saving aspect of APS. You may edit the "light blue"  cells to tailor the sheet. The grey cells are not meant to be edited. 
Please contact us for any support in using this sheet
</t>
    </r>
  </si>
  <si>
    <t>Total yearly saving in Maintenance &amp; Replacement</t>
  </si>
  <si>
    <t>Additional devices that can be added later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</si>
</sst>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6795556505021"/>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1">
    <xf numFmtId="0" fontId="0" fillId="0" borderId="0"/>
  </cellStyleXfs>
  <cellXfs count="26">
    <xf numFmtId="0" fontId="0" fillId="0" borderId="0" xfId="0"/>
    <xf numFmtId="0" fontId="0" fillId="0" borderId="0" xfId="0" applyFill="1"/>
    <xf numFmtId="0" fontId="0" fillId="2" borderId="1" xfId="0" applyFill="1" applyBorder="1" applyAlignment="1">
      <alignment horizontal="center" wrapText="1"/>
    </xf>
    <xf numFmtId="0" fontId="0" fillId="0" borderId="1" xfId="0" applyBorder="1"/>
    <xf numFmtId="3" fontId="0" fillId="3" borderId="1" xfId="0" applyNumberFormat="1" applyFill="1" applyBorder="1" applyAlignment="1">
      <alignment horizontal="right" indent="1"/>
    </xf>
    <xf numFmtId="0" fontId="0" fillId="3" borderId="1" xfId="0" applyFill="1" applyBorder="1"/>
    <xf numFmtId="0" fontId="0" fillId="3" borderId="1" xfId="0" applyFill="1" applyBorder="1" applyAlignment="1">
      <alignment horizontal="center"/>
    </xf>
    <xf numFmtId="0" fontId="0" fillId="0" borderId="1" xfId="0" applyFill="1" applyBorder="1"/>
    <xf numFmtId="0" fontId="0" fillId="4" borderId="1" xfId="0" applyFill="1" applyBorder="1" applyAlignment="1">
      <alignment horizontal="center"/>
    </xf>
    <xf numFmtId="3" fontId="0" fillId="4" borderId="1" xfId="0" applyNumberFormat="1" applyFill="1" applyBorder="1" applyAlignment="1">
      <alignment horizontal="right" indent="1"/>
    </xf>
    <xf numFmtId="9" fontId="0" fillId="4" borderId="1" xfId="0" applyNumberFormat="1" applyFill="1" applyBorder="1" applyAlignment="1">
      <alignment horizontal="center"/>
    </xf>
    <xf numFmtId="0" fontId="0" fillId="4" borderId="1" xfId="0" applyFill="1" applyBorder="1"/>
    <xf numFmtId="0" fontId="3" fillId="0" borderId="0" xfId="0" applyFont="1"/>
    <xf numFmtId="0" fontId="0" fillId="0" borderId="0" xfId="0" applyAlignment="1">
      <alignment horizontal="left" indent="1"/>
    </xf>
    <xf numFmtId="3" fontId="0" fillId="3" borderId="1" xfId="0" applyNumberFormat="1" applyFill="1" applyBorder="1"/>
    <xf numFmtId="1" fontId="0" fillId="3" borderId="1" xfId="0" applyNumberFormat="1" applyFill="1" applyBorder="1"/>
    <xf numFmtId="3" fontId="2" fillId="5" borderId="0" xfId="0" applyNumberFormat="1" applyFont="1" applyFill="1"/>
    <xf numFmtId="1" fontId="2" fillId="5" borderId="0" xfId="0" applyNumberFormat="1" applyFont="1" applyFill="1"/>
    <xf numFmtId="3" fontId="2" fillId="5" borderId="1" xfId="0" applyNumberFormat="1" applyFont="1" applyFill="1" applyBorder="1"/>
    <xf numFmtId="0" fontId="0" fillId="6" borderId="0" xfId="0" applyFill="1" applyAlignment="1">
      <alignment horizontal="left" wrapText="1"/>
    </xf>
    <xf numFmtId="0" fontId="0" fillId="6" borderId="0" xfId="0" applyFill="1" applyAlignment="1">
      <alignment horizontal="left"/>
    </xf>
    <xf numFmtId="0" fontId="0" fillId="0" borderId="0" xfId="0" applyAlignment="1">
      <alignment horizontal="left" wrapText="1"/>
    </xf>
    <xf numFmtId="0" fontId="3" fillId="0" borderId="0" xfId="0" applyFont="1" applyAlignment="1">
      <alignment horizontal="center"/>
    </xf>
    <xf numFmtId="0" fontId="3" fillId="0" borderId="2" xfId="0" applyFont="1" applyBorder="1" applyAlignment="1">
      <alignment horizontal="center"/>
    </xf>
    <xf numFmtId="0" fontId="0" fillId="2" borderId="1" xfId="0" applyFill="1" applyBorder="1" applyAlignment="1">
      <alignment horizontal="center" wrapText="1"/>
    </xf>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7"/>
  <sheetViews>
    <sheetView tabSelected="1" workbookViewId="0">
      <selection activeCell="H14" sqref="H14"/>
    </sheetView>
  </sheetViews>
  <sheetFormatPr defaultRowHeight="15" x14ac:dyDescent="0.25"/>
  <cols>
    <col min="1" max="1" width="6.7109375" customWidth="1"/>
    <col min="2" max="2" width="46.85546875" customWidth="1"/>
    <col min="3" max="3" width="10.85546875" customWidth="1"/>
  </cols>
  <sheetData>
    <row r="3" spans="2:7" x14ac:dyDescent="0.25">
      <c r="B3" s="19" t="s">
        <v>65</v>
      </c>
      <c r="C3" s="20"/>
      <c r="D3" s="20"/>
      <c r="E3" s="20"/>
      <c r="F3" s="20"/>
      <c r="G3" s="20"/>
    </row>
    <row r="4" spans="2:7" x14ac:dyDescent="0.25">
      <c r="B4" s="20"/>
      <c r="C4" s="20"/>
      <c r="D4" s="20"/>
      <c r="E4" s="20"/>
      <c r="F4" s="20"/>
      <c r="G4" s="20"/>
    </row>
    <row r="5" spans="2:7" x14ac:dyDescent="0.25">
      <c r="B5" s="20"/>
      <c r="C5" s="20"/>
      <c r="D5" s="20"/>
      <c r="E5" s="20"/>
      <c r="F5" s="20"/>
      <c r="G5" s="20"/>
    </row>
    <row r="6" spans="2:7" x14ac:dyDescent="0.25">
      <c r="B6" s="20"/>
      <c r="C6" s="20"/>
      <c r="D6" s="20"/>
      <c r="E6" s="20"/>
      <c r="F6" s="20"/>
      <c r="G6" s="20"/>
    </row>
    <row r="7" spans="2:7" x14ac:dyDescent="0.25">
      <c r="B7" s="20"/>
      <c r="C7" s="20"/>
      <c r="D7" s="20"/>
      <c r="E7" s="20"/>
      <c r="F7" s="20"/>
      <c r="G7" s="20"/>
    </row>
    <row r="8" spans="2:7" x14ac:dyDescent="0.25">
      <c r="B8" s="20"/>
      <c r="C8" s="20"/>
      <c r="D8" s="20"/>
      <c r="E8" s="20"/>
      <c r="F8" s="20"/>
      <c r="G8" s="20"/>
    </row>
    <row r="9" spans="2:7" x14ac:dyDescent="0.25">
      <c r="B9" s="20"/>
      <c r="C9" s="20"/>
      <c r="D9" s="20"/>
      <c r="E9" s="20"/>
      <c r="F9" s="20"/>
      <c r="G9" s="20"/>
    </row>
    <row r="11" spans="2:7" x14ac:dyDescent="0.25">
      <c r="B11" s="3" t="s">
        <v>56</v>
      </c>
      <c r="C11" s="11">
        <v>8</v>
      </c>
      <c r="D11" s="3" t="s">
        <v>55</v>
      </c>
    </row>
    <row r="13" spans="2:7" x14ac:dyDescent="0.25">
      <c r="B13" s="3" t="s">
        <v>53</v>
      </c>
      <c r="C13" s="14">
        <f>EliminateStabilisers!C7</f>
        <v>1168</v>
      </c>
      <c r="D13" s="13" t="s">
        <v>58</v>
      </c>
    </row>
    <row r="14" spans="2:7" x14ac:dyDescent="0.25">
      <c r="B14" s="3" t="s">
        <v>54</v>
      </c>
      <c r="C14" s="15">
        <f>Inverter!C7</f>
        <v>2628</v>
      </c>
      <c r="D14" s="13" t="s">
        <v>58</v>
      </c>
    </row>
    <row r="15" spans="2:7" x14ac:dyDescent="0.25">
      <c r="B15" s="3" t="s">
        <v>52</v>
      </c>
      <c r="C15" s="14">
        <f>Maintenance!I31</f>
        <v>7432.063492063492</v>
      </c>
      <c r="D15" s="13" t="s">
        <v>58</v>
      </c>
    </row>
    <row r="16" spans="2:7" x14ac:dyDescent="0.25">
      <c r="D16" s="13"/>
    </row>
    <row r="17" spans="2:4" ht="21" x14ac:dyDescent="0.35">
      <c r="B17" s="12" t="s">
        <v>59</v>
      </c>
      <c r="C17" s="16">
        <f>SUM(C13:C15)</f>
        <v>11228.063492063491</v>
      </c>
      <c r="D17" s="13" t="s">
        <v>58</v>
      </c>
    </row>
  </sheetData>
  <mergeCells count="1">
    <mergeCell ref="B3:G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7"/>
  <sheetViews>
    <sheetView workbookViewId="0"/>
  </sheetViews>
  <sheetFormatPr defaultRowHeight="15" x14ac:dyDescent="0.25"/>
  <cols>
    <col min="2" max="2" width="56.85546875" customWidth="1"/>
    <col min="3" max="3" width="12.28515625" bestFit="1" customWidth="1"/>
  </cols>
  <sheetData>
    <row r="2" spans="2:4" x14ac:dyDescent="0.25">
      <c r="B2" s="3" t="s">
        <v>21</v>
      </c>
      <c r="C2" s="11">
        <v>5</v>
      </c>
      <c r="D2" s="13"/>
    </row>
    <row r="3" spans="2:4" x14ac:dyDescent="0.25">
      <c r="B3" s="3" t="s">
        <v>45</v>
      </c>
      <c r="C3" s="11">
        <v>8</v>
      </c>
      <c r="D3" s="13" t="s">
        <v>22</v>
      </c>
    </row>
    <row r="4" spans="2:4" x14ac:dyDescent="0.25">
      <c r="B4" s="3" t="s">
        <v>46</v>
      </c>
      <c r="C4" s="11">
        <v>10</v>
      </c>
      <c r="D4" s="13" t="s">
        <v>23</v>
      </c>
    </row>
    <row r="5" spans="2:4" x14ac:dyDescent="0.25">
      <c r="B5" s="3" t="s">
        <v>47</v>
      </c>
      <c r="C5" s="5">
        <f>C2*C3*C4*365/1000</f>
        <v>146</v>
      </c>
      <c r="D5" s="13" t="s">
        <v>25</v>
      </c>
    </row>
    <row r="6" spans="2:4" x14ac:dyDescent="0.25">
      <c r="D6" s="13"/>
    </row>
    <row r="7" spans="2:4" ht="21" x14ac:dyDescent="0.35">
      <c r="B7" s="12" t="s">
        <v>53</v>
      </c>
      <c r="C7" s="16">
        <f>C5*Summary!C11</f>
        <v>1168</v>
      </c>
      <c r="D7" s="13"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7"/>
  <sheetViews>
    <sheetView workbookViewId="0"/>
  </sheetViews>
  <sheetFormatPr defaultRowHeight="15" x14ac:dyDescent="0.25"/>
  <cols>
    <col min="2" max="2" width="58.28515625" customWidth="1"/>
  </cols>
  <sheetData>
    <row r="2" spans="2:5" x14ac:dyDescent="0.25">
      <c r="B2" s="3" t="s">
        <v>51</v>
      </c>
      <c r="C2" s="11">
        <v>500</v>
      </c>
      <c r="D2" s="13" t="s">
        <v>22</v>
      </c>
      <c r="E2" t="s">
        <v>60</v>
      </c>
    </row>
    <row r="3" spans="2:5" x14ac:dyDescent="0.25">
      <c r="B3" s="3" t="s">
        <v>48</v>
      </c>
      <c r="C3" s="11">
        <v>2</v>
      </c>
      <c r="D3" s="13" t="s">
        <v>23</v>
      </c>
    </row>
    <row r="4" spans="2:5" x14ac:dyDescent="0.25">
      <c r="B4" s="3" t="s">
        <v>49</v>
      </c>
      <c r="C4" s="11">
        <v>70</v>
      </c>
      <c r="D4" s="13" t="s">
        <v>24</v>
      </c>
    </row>
    <row r="5" spans="2:5" x14ac:dyDescent="0.25">
      <c r="B5" s="3" t="s">
        <v>50</v>
      </c>
      <c r="C5" s="5">
        <f>C2*C3*3 * (100-C4)/100 * 365 /1000</f>
        <v>328.5</v>
      </c>
      <c r="D5" s="13" t="s">
        <v>25</v>
      </c>
      <c r="E5" t="s">
        <v>61</v>
      </c>
    </row>
    <row r="6" spans="2:5" x14ac:dyDescent="0.25">
      <c r="D6" s="13"/>
    </row>
    <row r="7" spans="2:5" ht="21" x14ac:dyDescent="0.35">
      <c r="B7" s="12" t="s">
        <v>54</v>
      </c>
      <c r="C7" s="17">
        <f>C5*Summary!C11</f>
        <v>2628</v>
      </c>
      <c r="D7" s="13"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2"/>
  <sheetViews>
    <sheetView workbookViewId="0"/>
  </sheetViews>
  <sheetFormatPr defaultRowHeight="15" x14ac:dyDescent="0.25"/>
  <cols>
    <col min="2" max="2" width="29.85546875" customWidth="1"/>
    <col min="3" max="3" width="12.85546875" style="1" customWidth="1"/>
    <col min="4" max="4" width="12.140625" customWidth="1"/>
    <col min="6" max="6" width="11.85546875" customWidth="1"/>
    <col min="7" max="7" width="18.5703125" customWidth="1"/>
    <col min="8" max="8" width="18.85546875" customWidth="1"/>
    <col min="9" max="9" width="10.85546875" customWidth="1"/>
  </cols>
  <sheetData>
    <row r="2" spans="2:10" ht="32.25" customHeight="1" x14ac:dyDescent="0.25">
      <c r="B2" s="25" t="s">
        <v>39</v>
      </c>
      <c r="C2" s="24" t="s">
        <v>40</v>
      </c>
      <c r="D2" s="24" t="s">
        <v>41</v>
      </c>
      <c r="E2" s="24" t="s">
        <v>33</v>
      </c>
      <c r="F2" s="24"/>
      <c r="G2" s="24" t="s">
        <v>42</v>
      </c>
      <c r="H2" s="24" t="s">
        <v>64</v>
      </c>
      <c r="I2" s="24" t="s">
        <v>34</v>
      </c>
    </row>
    <row r="3" spans="2:10" x14ac:dyDescent="0.25">
      <c r="B3" s="25"/>
      <c r="C3" s="24"/>
      <c r="D3" s="24"/>
      <c r="E3" s="2" t="s">
        <v>32</v>
      </c>
      <c r="F3" s="2" t="s">
        <v>20</v>
      </c>
      <c r="G3" s="24"/>
      <c r="H3" s="24"/>
      <c r="I3" s="24"/>
    </row>
    <row r="4" spans="2:10" x14ac:dyDescent="0.25">
      <c r="B4" s="3" t="s">
        <v>1</v>
      </c>
      <c r="C4" s="4">
        <v>120</v>
      </c>
      <c r="D4" s="8">
        <v>30</v>
      </c>
      <c r="E4" s="9">
        <v>120</v>
      </c>
      <c r="F4" s="9">
        <v>30</v>
      </c>
      <c r="G4" s="8">
        <v>1.5</v>
      </c>
      <c r="H4" s="10">
        <v>0.5</v>
      </c>
      <c r="I4" s="4">
        <f t="shared" ref="I4:I23" si="0">D4*(E4+F4)*H4/(G4*(1+H4))</f>
        <v>1000</v>
      </c>
    </row>
    <row r="5" spans="2:10" x14ac:dyDescent="0.25">
      <c r="B5" s="3" t="s">
        <v>0</v>
      </c>
      <c r="C5" s="4">
        <v>300</v>
      </c>
      <c r="D5" s="8">
        <v>8</v>
      </c>
      <c r="E5" s="9">
        <v>260</v>
      </c>
      <c r="F5" s="9">
        <v>60</v>
      </c>
      <c r="G5" s="8">
        <v>3</v>
      </c>
      <c r="H5" s="10">
        <v>0.5</v>
      </c>
      <c r="I5" s="4">
        <f t="shared" si="0"/>
        <v>284.44444444444446</v>
      </c>
    </row>
    <row r="6" spans="2:10" x14ac:dyDescent="0.25">
      <c r="B6" s="3" t="s">
        <v>19</v>
      </c>
      <c r="C6" s="4">
        <v>2000</v>
      </c>
      <c r="D6" s="8">
        <v>2</v>
      </c>
      <c r="E6" s="9">
        <v>300</v>
      </c>
      <c r="F6" s="9">
        <v>500</v>
      </c>
      <c r="G6" s="8">
        <v>3</v>
      </c>
      <c r="H6" s="10">
        <v>0.5</v>
      </c>
      <c r="I6" s="4">
        <f t="shared" si="0"/>
        <v>177.77777777777777</v>
      </c>
    </row>
    <row r="7" spans="2:10" x14ac:dyDescent="0.25">
      <c r="B7" s="3" t="s">
        <v>2</v>
      </c>
      <c r="C7" s="4">
        <v>1500</v>
      </c>
      <c r="D7" s="8">
        <v>6</v>
      </c>
      <c r="E7" s="9">
        <v>450</v>
      </c>
      <c r="F7" s="9">
        <v>500</v>
      </c>
      <c r="G7" s="8">
        <v>10</v>
      </c>
      <c r="H7" s="10">
        <v>0.75</v>
      </c>
      <c r="I7" s="4">
        <f t="shared" si="0"/>
        <v>244.28571428571428</v>
      </c>
    </row>
    <row r="8" spans="2:10" x14ac:dyDescent="0.25">
      <c r="B8" s="3" t="s">
        <v>3</v>
      </c>
      <c r="C8" s="4">
        <v>3500</v>
      </c>
      <c r="D8" s="8">
        <v>2</v>
      </c>
      <c r="E8" s="9">
        <v>800</v>
      </c>
      <c r="F8" s="9">
        <v>600</v>
      </c>
      <c r="G8" s="8">
        <v>1.5</v>
      </c>
      <c r="H8" s="10">
        <v>0.5</v>
      </c>
      <c r="I8" s="4">
        <f t="shared" si="0"/>
        <v>622.22222222222217</v>
      </c>
    </row>
    <row r="9" spans="2:10" x14ac:dyDescent="0.25">
      <c r="B9" s="3" t="s">
        <v>4</v>
      </c>
      <c r="C9" s="4">
        <v>30000</v>
      </c>
      <c r="D9" s="8">
        <v>1</v>
      </c>
      <c r="E9" s="9">
        <v>8000</v>
      </c>
      <c r="F9" s="9">
        <v>2000</v>
      </c>
      <c r="G9" s="8">
        <v>5</v>
      </c>
      <c r="H9" s="10">
        <v>0.6</v>
      </c>
      <c r="I9" s="4">
        <f t="shared" si="0"/>
        <v>750</v>
      </c>
    </row>
    <row r="10" spans="2:10" x14ac:dyDescent="0.25">
      <c r="B10" s="3" t="s">
        <v>6</v>
      </c>
      <c r="C10" s="4">
        <v>4000</v>
      </c>
      <c r="D10" s="8">
        <v>1</v>
      </c>
      <c r="E10" s="9">
        <v>700</v>
      </c>
      <c r="F10" s="9">
        <v>500</v>
      </c>
      <c r="G10" s="8">
        <v>5</v>
      </c>
      <c r="H10" s="10">
        <v>0.6</v>
      </c>
      <c r="I10" s="4">
        <f t="shared" si="0"/>
        <v>90</v>
      </c>
    </row>
    <row r="11" spans="2:10" x14ac:dyDescent="0.25">
      <c r="B11" s="3" t="s">
        <v>5</v>
      </c>
      <c r="C11" s="4">
        <v>6500</v>
      </c>
      <c r="D11" s="8">
        <v>1</v>
      </c>
      <c r="E11" s="9">
        <v>1300</v>
      </c>
      <c r="F11" s="9">
        <v>700</v>
      </c>
      <c r="G11" s="8">
        <v>6</v>
      </c>
      <c r="H11" s="10">
        <v>0.6</v>
      </c>
      <c r="I11" s="4">
        <f t="shared" si="0"/>
        <v>124.99999999999999</v>
      </c>
    </row>
    <row r="12" spans="2:10" x14ac:dyDescent="0.25">
      <c r="B12" s="3" t="s">
        <v>13</v>
      </c>
      <c r="C12" s="4">
        <v>6000</v>
      </c>
      <c r="D12" s="8">
        <v>1</v>
      </c>
      <c r="E12" s="9">
        <v>1500</v>
      </c>
      <c r="F12" s="9">
        <v>500</v>
      </c>
      <c r="G12" s="8">
        <v>5</v>
      </c>
      <c r="H12" s="10">
        <v>0.5</v>
      </c>
      <c r="I12" s="4">
        <f t="shared" si="0"/>
        <v>133.33333333333334</v>
      </c>
    </row>
    <row r="13" spans="2:10" x14ac:dyDescent="0.25">
      <c r="B13" s="3" t="s">
        <v>7</v>
      </c>
      <c r="C13" s="4">
        <v>32000</v>
      </c>
      <c r="D13" s="8">
        <v>3</v>
      </c>
      <c r="E13" s="9">
        <v>1300</v>
      </c>
      <c r="F13" s="9">
        <v>2000</v>
      </c>
      <c r="G13" s="8">
        <v>5</v>
      </c>
      <c r="H13" s="10">
        <v>0.2</v>
      </c>
      <c r="I13" s="4">
        <f t="shared" si="0"/>
        <v>330</v>
      </c>
      <c r="J13" t="s">
        <v>35</v>
      </c>
    </row>
    <row r="14" spans="2:10" x14ac:dyDescent="0.25">
      <c r="B14" s="3" t="s">
        <v>8</v>
      </c>
      <c r="C14" s="4">
        <v>45000</v>
      </c>
      <c r="D14" s="8">
        <v>1</v>
      </c>
      <c r="E14" s="9">
        <v>5000</v>
      </c>
      <c r="F14" s="9">
        <v>1500</v>
      </c>
      <c r="G14" s="8">
        <v>5</v>
      </c>
      <c r="H14" s="10">
        <v>0.2</v>
      </c>
      <c r="I14" s="4">
        <f t="shared" si="0"/>
        <v>216.66666666666666</v>
      </c>
      <c r="J14" t="s">
        <v>35</v>
      </c>
    </row>
    <row r="15" spans="2:10" x14ac:dyDescent="0.25">
      <c r="B15" s="3" t="s">
        <v>9</v>
      </c>
      <c r="C15" s="4">
        <v>60000</v>
      </c>
      <c r="D15" s="8">
        <v>1</v>
      </c>
      <c r="E15" s="9">
        <v>5000</v>
      </c>
      <c r="F15" s="9">
        <v>1500</v>
      </c>
      <c r="G15" s="8">
        <v>5</v>
      </c>
      <c r="H15" s="10">
        <v>0.2</v>
      </c>
      <c r="I15" s="4">
        <f t="shared" si="0"/>
        <v>216.66666666666666</v>
      </c>
      <c r="J15" t="s">
        <v>35</v>
      </c>
    </row>
    <row r="16" spans="2:10" x14ac:dyDescent="0.25">
      <c r="B16" s="3" t="s">
        <v>15</v>
      </c>
      <c r="C16" s="4">
        <v>25000</v>
      </c>
      <c r="D16" s="8">
        <v>1</v>
      </c>
      <c r="E16" s="9">
        <v>3000</v>
      </c>
      <c r="F16" s="9">
        <v>1000</v>
      </c>
      <c r="G16" s="8">
        <v>5</v>
      </c>
      <c r="H16" s="10">
        <v>0.5</v>
      </c>
      <c r="I16" s="4">
        <f t="shared" si="0"/>
        <v>266.66666666666669</v>
      </c>
    </row>
    <row r="17" spans="2:10" x14ac:dyDescent="0.25">
      <c r="B17" s="3" t="s">
        <v>16</v>
      </c>
      <c r="C17" s="4">
        <v>4000</v>
      </c>
      <c r="D17" s="8">
        <v>1</v>
      </c>
      <c r="E17" s="9">
        <v>500</v>
      </c>
      <c r="F17" s="9">
        <v>500</v>
      </c>
      <c r="G17" s="8">
        <v>8</v>
      </c>
      <c r="H17" s="10">
        <v>0.5</v>
      </c>
      <c r="I17" s="4">
        <f t="shared" si="0"/>
        <v>41.666666666666664</v>
      </c>
    </row>
    <row r="18" spans="2:10" x14ac:dyDescent="0.25">
      <c r="B18" s="3" t="s">
        <v>18</v>
      </c>
      <c r="C18" s="4">
        <v>4000</v>
      </c>
      <c r="D18" s="8">
        <v>1</v>
      </c>
      <c r="E18" s="9">
        <v>1500</v>
      </c>
      <c r="F18" s="9">
        <v>500</v>
      </c>
      <c r="G18" s="8">
        <v>5</v>
      </c>
      <c r="H18" s="10">
        <v>0.5</v>
      </c>
      <c r="I18" s="4">
        <f t="shared" si="0"/>
        <v>133.33333333333334</v>
      </c>
    </row>
    <row r="19" spans="2:10" x14ac:dyDescent="0.25">
      <c r="B19" s="3" t="s">
        <v>27</v>
      </c>
      <c r="C19" s="4">
        <v>12000</v>
      </c>
      <c r="D19" s="8">
        <v>1</v>
      </c>
      <c r="E19" s="9">
        <v>2500</v>
      </c>
      <c r="F19" s="9">
        <v>1000</v>
      </c>
      <c r="G19" s="8">
        <v>5</v>
      </c>
      <c r="H19" s="10">
        <v>0.5</v>
      </c>
      <c r="I19" s="4">
        <f t="shared" si="0"/>
        <v>233.33333333333334</v>
      </c>
    </row>
    <row r="20" spans="2:10" x14ac:dyDescent="0.25">
      <c r="B20" s="3" t="s">
        <v>28</v>
      </c>
      <c r="C20" s="4">
        <v>12000</v>
      </c>
      <c r="D20" s="8">
        <v>2</v>
      </c>
      <c r="E20" s="9">
        <v>3000</v>
      </c>
      <c r="F20" s="9">
        <v>1000</v>
      </c>
      <c r="G20" s="8">
        <v>2</v>
      </c>
      <c r="H20" s="10">
        <v>1.5</v>
      </c>
      <c r="I20" s="4">
        <f t="shared" si="0"/>
        <v>2400</v>
      </c>
    </row>
    <row r="21" spans="2:10" x14ac:dyDescent="0.25">
      <c r="B21" s="3" t="s">
        <v>29</v>
      </c>
      <c r="C21" s="4">
        <v>30000</v>
      </c>
      <c r="D21" s="8">
        <v>1</v>
      </c>
      <c r="E21" s="9">
        <v>1500</v>
      </c>
      <c r="F21" s="9">
        <v>500</v>
      </c>
      <c r="G21" s="8">
        <v>4</v>
      </c>
      <c r="H21" s="10">
        <v>0.5</v>
      </c>
      <c r="I21" s="4">
        <f t="shared" si="0"/>
        <v>166.66666666666666</v>
      </c>
    </row>
    <row r="22" spans="2:10" x14ac:dyDescent="0.25">
      <c r="B22" s="3" t="s">
        <v>38</v>
      </c>
      <c r="C22" s="4">
        <v>0</v>
      </c>
      <c r="D22" s="8">
        <v>0</v>
      </c>
      <c r="E22" s="9">
        <v>0</v>
      </c>
      <c r="F22" s="9">
        <v>0</v>
      </c>
      <c r="G22" s="8">
        <v>1</v>
      </c>
      <c r="H22" s="10">
        <v>0</v>
      </c>
      <c r="I22" s="4">
        <f t="shared" si="0"/>
        <v>0</v>
      </c>
      <c r="J22" t="s">
        <v>36</v>
      </c>
    </row>
    <row r="23" spans="2:10" x14ac:dyDescent="0.25">
      <c r="B23" s="3" t="s">
        <v>38</v>
      </c>
      <c r="C23" s="4">
        <v>0</v>
      </c>
      <c r="D23" s="8">
        <v>0</v>
      </c>
      <c r="E23" s="9">
        <v>0</v>
      </c>
      <c r="F23" s="9">
        <v>0</v>
      </c>
      <c r="G23" s="8">
        <v>1</v>
      </c>
      <c r="H23" s="10">
        <v>0</v>
      </c>
      <c r="I23" s="4">
        <f t="shared" si="0"/>
        <v>0</v>
      </c>
      <c r="J23" t="s">
        <v>36</v>
      </c>
    </row>
    <row r="24" spans="2:10" x14ac:dyDescent="0.25">
      <c r="B24" s="7" t="s">
        <v>26</v>
      </c>
      <c r="C24" s="4">
        <v>4000</v>
      </c>
      <c r="D24" s="6"/>
      <c r="E24" s="4"/>
      <c r="F24" s="4"/>
      <c r="G24" s="6"/>
      <c r="H24" s="6"/>
      <c r="I24" s="4">
        <v>0</v>
      </c>
      <c r="J24" t="s">
        <v>37</v>
      </c>
    </row>
    <row r="25" spans="2:10" x14ac:dyDescent="0.25">
      <c r="B25" s="7" t="s">
        <v>10</v>
      </c>
      <c r="C25" s="4">
        <v>1000</v>
      </c>
      <c r="D25" s="6"/>
      <c r="E25" s="4"/>
      <c r="F25" s="4"/>
      <c r="G25" s="6"/>
      <c r="H25" s="6"/>
      <c r="I25" s="4">
        <v>0</v>
      </c>
      <c r="J25" t="s">
        <v>37</v>
      </c>
    </row>
    <row r="26" spans="2:10" x14ac:dyDescent="0.25">
      <c r="B26" s="7" t="s">
        <v>11</v>
      </c>
      <c r="C26" s="4">
        <v>3000</v>
      </c>
      <c r="D26" s="6"/>
      <c r="E26" s="4"/>
      <c r="F26" s="4"/>
      <c r="G26" s="6"/>
      <c r="H26" s="6"/>
      <c r="I26" s="4">
        <v>0</v>
      </c>
      <c r="J26" t="s">
        <v>37</v>
      </c>
    </row>
    <row r="27" spans="2:10" x14ac:dyDescent="0.25">
      <c r="B27" s="7" t="s">
        <v>14</v>
      </c>
      <c r="C27" s="4">
        <v>1000</v>
      </c>
      <c r="D27" s="6"/>
      <c r="E27" s="4"/>
      <c r="F27" s="4"/>
      <c r="G27" s="6"/>
      <c r="H27" s="6"/>
      <c r="I27" s="4">
        <v>0</v>
      </c>
      <c r="J27" t="s">
        <v>37</v>
      </c>
    </row>
    <row r="28" spans="2:10" x14ac:dyDescent="0.25">
      <c r="B28" s="7" t="s">
        <v>12</v>
      </c>
      <c r="C28" s="4">
        <v>6000</v>
      </c>
      <c r="D28" s="6"/>
      <c r="E28" s="4"/>
      <c r="F28" s="4"/>
      <c r="G28" s="6"/>
      <c r="H28" s="6"/>
      <c r="I28" s="4">
        <v>0</v>
      </c>
      <c r="J28" t="s">
        <v>37</v>
      </c>
    </row>
    <row r="29" spans="2:10" x14ac:dyDescent="0.25">
      <c r="B29" s="7" t="s">
        <v>17</v>
      </c>
      <c r="C29" s="4">
        <v>3000</v>
      </c>
      <c r="D29" s="6"/>
      <c r="E29" s="4"/>
      <c r="F29" s="4"/>
      <c r="G29" s="6"/>
      <c r="H29" s="6"/>
      <c r="I29" s="4">
        <v>0</v>
      </c>
      <c r="J29" t="s">
        <v>37</v>
      </c>
    </row>
    <row r="31" spans="2:10" ht="21" x14ac:dyDescent="0.35">
      <c r="E31" s="22" t="s">
        <v>66</v>
      </c>
      <c r="F31" s="22"/>
      <c r="G31" s="22"/>
      <c r="H31" s="23"/>
      <c r="I31" s="18">
        <f>SUM(I4:I29)</f>
        <v>7432.063492063492</v>
      </c>
      <c r="J31" s="13" t="s">
        <v>58</v>
      </c>
    </row>
    <row r="33" spans="2:9" ht="59.25" customHeight="1" x14ac:dyDescent="0.25">
      <c r="B33" s="21" t="s">
        <v>62</v>
      </c>
      <c r="C33" s="21"/>
      <c r="D33" s="21"/>
      <c r="E33" s="21"/>
      <c r="F33" s="21"/>
      <c r="G33" s="21"/>
      <c r="H33" s="21"/>
      <c r="I33" s="21"/>
    </row>
    <row r="34" spans="2:9" ht="30" customHeight="1" x14ac:dyDescent="0.25">
      <c r="B34" s="21" t="s">
        <v>43</v>
      </c>
      <c r="C34" s="21"/>
      <c r="D34" s="21"/>
      <c r="E34" s="21"/>
      <c r="F34" s="21"/>
      <c r="G34" s="21"/>
      <c r="H34" s="21"/>
      <c r="I34" s="21"/>
    </row>
    <row r="35" spans="2:9" ht="18.75" customHeight="1" x14ac:dyDescent="0.25">
      <c r="B35" s="21" t="s">
        <v>63</v>
      </c>
      <c r="C35" s="21"/>
      <c r="D35" s="21"/>
      <c r="E35" s="21"/>
      <c r="F35" s="21"/>
      <c r="G35" s="21"/>
      <c r="H35" s="21"/>
      <c r="I35" s="21"/>
    </row>
    <row r="36" spans="2:9" ht="32.25" customHeight="1" x14ac:dyDescent="0.25">
      <c r="B36" s="21" t="s">
        <v>44</v>
      </c>
      <c r="C36" s="21"/>
      <c r="D36" s="21"/>
      <c r="E36" s="21"/>
      <c r="F36" s="21"/>
      <c r="G36" s="21"/>
      <c r="H36" s="21"/>
      <c r="I36" s="21"/>
    </row>
    <row r="40" spans="2:9" x14ac:dyDescent="0.25">
      <c r="B40" t="s">
        <v>67</v>
      </c>
    </row>
    <row r="41" spans="2:9" x14ac:dyDescent="0.25">
      <c r="B41" t="s">
        <v>30</v>
      </c>
    </row>
    <row r="42" spans="2:9" x14ac:dyDescent="0.25">
      <c r="B42" t="s">
        <v>31</v>
      </c>
    </row>
  </sheetData>
  <mergeCells count="12">
    <mergeCell ref="B36:I36"/>
    <mergeCell ref="E31:H31"/>
    <mergeCell ref="I2:I3"/>
    <mergeCell ref="B2:B3"/>
    <mergeCell ref="B33:I33"/>
    <mergeCell ref="B34:I34"/>
    <mergeCell ref="B35:I35"/>
    <mergeCell ref="E2:F2"/>
    <mergeCell ref="D2:D3"/>
    <mergeCell ref="C2:C3"/>
    <mergeCell ref="G2:G3"/>
    <mergeCell ref="H2:H3"/>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EliminateStabilisers</vt:lpstr>
      <vt:lpstr>Inverter</vt:lpstr>
      <vt:lpstr>Maintenance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Common</dc:creator>
  <cp:lastModifiedBy>user</cp:lastModifiedBy>
  <dcterms:created xsi:type="dcterms:W3CDTF">2023-07-18T05:07:59Z</dcterms:created>
  <dcterms:modified xsi:type="dcterms:W3CDTF">2023-08-01T09:02:30Z</dcterms:modified>
</cp:coreProperties>
</file>